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codeName="Ten_skoroszyt"/>
  <mc:AlternateContent xmlns:mc="http://schemas.openxmlformats.org/markup-compatibility/2006">
    <mc:Choice Requires="x15">
      <x15ac:absPath xmlns:x15ac="http://schemas.microsoft.com/office/spreadsheetml/2010/11/ac" url="C:\Users\Agnieszka\Desktop\Zakładanie  2020\"/>
    </mc:Choice>
  </mc:AlternateContent>
  <xr:revisionPtr revIDLastSave="0" documentId="8_{D79DFFF3-4DDB-44F6-9C63-E8A8C0611CE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Zakres" sheetId="5" r:id="rId1"/>
    <sheet name="Przychody" sheetId="1" r:id="rId2"/>
    <sheet name="RZS" sheetId="2" r:id="rId3"/>
    <sheet name="NPV + wsk_rent" sheetId="3" r:id="rId4"/>
  </sheets>
  <definedNames>
    <definedName name="_xlnm.Print_Area" localSheetId="3">'NPV + wsk_rent'!$A$1:$E$20</definedName>
    <definedName name="_xlnm.Print_Area" localSheetId="1">Przychody!$A$1:$I$27</definedName>
    <definedName name="_xlnm.Print_Area" localSheetId="2">RZS!$A$1:$E$46</definedName>
    <definedName name="_xlnm.Print_Area" localSheetId="0">Zakres!$A$1:$G$31</definedName>
    <definedName name="PrzN1">'NPV + wsk_rent'!$C$5</definedName>
    <definedName name="suma1">Zakres!$G$16</definedName>
    <definedName name="sumaN1">Przychody!#REF!</definedName>
    <definedName name="sumaN2">Przychody!#REF!</definedName>
    <definedName name="sumaN3">Przychody!#REF!</definedName>
    <definedName name="uzasadnienie">Przychody!$A$17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5" l="1"/>
  <c r="G14" i="5" l="1"/>
  <c r="G9" i="5"/>
  <c r="G15" i="5"/>
  <c r="G8" i="5"/>
  <c r="I13" i="1" l="1"/>
  <c r="G13" i="1"/>
  <c r="E13" i="1"/>
  <c r="C5" i="2" s="1"/>
  <c r="G11" i="5"/>
  <c r="G12" i="5"/>
  <c r="G6" i="5"/>
  <c r="G7" i="5"/>
  <c r="D5" i="3" l="1"/>
  <c r="F14" i="1" s="1"/>
  <c r="D5" i="2"/>
  <c r="E5" i="3"/>
  <c r="H14" i="1" s="1"/>
  <c r="E5" i="2"/>
  <c r="C5" i="3"/>
  <c r="C14" i="1" s="1"/>
  <c r="G17" i="5"/>
  <c r="N20" i="5"/>
  <c r="C15" i="1" l="1"/>
  <c r="B9" i="2"/>
  <c r="B20" i="2" l="1"/>
  <c r="C20" i="2" l="1"/>
  <c r="D20" i="2"/>
  <c r="E20" i="2"/>
  <c r="A20" i="2" l="1"/>
  <c r="M27" i="5"/>
  <c r="G13" i="5"/>
  <c r="G18" i="5" l="1"/>
  <c r="G16" i="5"/>
  <c r="N21" i="5"/>
  <c r="N22" i="5"/>
  <c r="M28" i="5" l="1"/>
  <c r="E11" i="3" s="1"/>
  <c r="H33" i="5"/>
  <c r="H36" i="5"/>
  <c r="H32" i="5"/>
  <c r="H35" i="5"/>
  <c r="H31" i="5"/>
  <c r="H37" i="5"/>
  <c r="H34" i="5"/>
  <c r="E14" i="3"/>
  <c r="D14" i="3"/>
  <c r="C14" i="3" l="1"/>
  <c r="B4" i="3" l="1"/>
  <c r="B19" i="2" l="1"/>
  <c r="B28" i="2" s="1"/>
  <c r="C19" i="2"/>
  <c r="D19" i="2"/>
  <c r="D12" i="3" s="1"/>
  <c r="E19" i="2"/>
  <c r="E12" i="3" s="1"/>
  <c r="C12" i="3" l="1"/>
  <c r="C28" i="2"/>
  <c r="C6" i="3" s="1"/>
  <c r="B12" i="3"/>
  <c r="B6" i="3"/>
  <c r="E28" i="2"/>
  <c r="E6" i="3" s="1"/>
  <c r="D28" i="2"/>
  <c r="D6" i="3" s="1"/>
  <c r="A19" i="2"/>
  <c r="B5" i="3"/>
  <c r="B14" i="3"/>
  <c r="E9" i="2"/>
  <c r="B7" i="3" l="1"/>
  <c r="C7" i="3"/>
  <c r="D9" i="2"/>
  <c r="D29" i="2" s="1"/>
  <c r="B29" i="2"/>
  <c r="E29" i="2"/>
  <c r="E7" i="3"/>
  <c r="C9" i="2"/>
  <c r="C29" i="2" s="1"/>
  <c r="B8" i="3" l="1"/>
  <c r="B10" i="3" s="1"/>
  <c r="D8" i="3"/>
  <c r="E20" i="3"/>
  <c r="E8" i="3"/>
  <c r="E10" i="3" s="1"/>
  <c r="C20" i="3"/>
  <c r="C8" i="3"/>
  <c r="C10" i="3" s="1"/>
  <c r="B20" i="3"/>
  <c r="D7" i="3"/>
  <c r="D20" i="3"/>
  <c r="B31" i="2"/>
  <c r="E31" i="2"/>
  <c r="B13" i="3" l="1"/>
  <c r="D31" i="2"/>
  <c r="D10" i="3"/>
  <c r="D13" i="3" s="1"/>
  <c r="E13" i="3"/>
  <c r="C31" i="2"/>
  <c r="C13" i="3" s="1"/>
  <c r="B15" i="3" l="1"/>
</calcChain>
</file>

<file path=xl/sharedStrings.xml><?xml version="1.0" encoding="utf-8"?>
<sst xmlns="http://schemas.openxmlformats.org/spreadsheetml/2006/main" count="117" uniqueCount="89">
  <si>
    <t>Jednostka miary</t>
  </si>
  <si>
    <t xml:space="preserve">Rok n+1 </t>
  </si>
  <si>
    <t>Rok n + 2</t>
  </si>
  <si>
    <t>Rok n+3</t>
  </si>
  <si>
    <t xml:space="preserve">Cena jednostkowa sprzedaży </t>
  </si>
  <si>
    <t>Średnia cena jednostkowa sprzedaży konkurencji</t>
  </si>
  <si>
    <t>Wielkość sprzedaży</t>
  </si>
  <si>
    <t>Cena jednostkowa sprzedaży</t>
  </si>
  <si>
    <t>Produtk/ usługa/ towar</t>
  </si>
  <si>
    <t>Na podstawie danych z tabel „prognoza przychodów ze sprzedaży” i „koszty” należy przedstawić rachunek zysków i strat dla okresu bieżącego oraz na dwa następne lata.</t>
  </si>
  <si>
    <t>Wyszczególnienie</t>
  </si>
  <si>
    <t xml:space="preserve">Rok n </t>
  </si>
  <si>
    <t>Rok n+1</t>
  </si>
  <si>
    <t>Rok n+2</t>
  </si>
  <si>
    <t>RAZEM PRZYCHODY</t>
  </si>
  <si>
    <t>RAZEM KOSZTY</t>
  </si>
  <si>
    <t>Uzasadnienie (założenia) dla wymienionych pozycji kosztowych:</t>
  </si>
  <si>
    <t>Specyfikacja</t>
  </si>
  <si>
    <t>Suma:</t>
  </si>
  <si>
    <t>(Rok N + Rok N-1 + Rok N-2)</t>
  </si>
  <si>
    <t>Rok N+1</t>
  </si>
  <si>
    <t>Rok N+2</t>
  </si>
  <si>
    <t>Rok N+3</t>
  </si>
  <si>
    <t>1. Inwestycje dotyczące projektu</t>
  </si>
  <si>
    <t xml:space="preserve">2. Przychody ze sprzedaży </t>
  </si>
  <si>
    <t xml:space="preserve">3. Koszty działalności objętej projektem </t>
  </si>
  <si>
    <t>4. Dochód brutto</t>
  </si>
  <si>
    <t>5. Podatek dochodowy, wg stopy:</t>
  </si>
  <si>
    <t>6. Dochód netto</t>
  </si>
  <si>
    <t>7. Wartość końcowa</t>
  </si>
  <si>
    <t>8. Amortyzacja</t>
  </si>
  <si>
    <t>9. Saldo bieżące</t>
  </si>
  <si>
    <t>10. Stopa dyskonta / czynnik dyskontujący</t>
  </si>
  <si>
    <t>NPV</t>
  </si>
  <si>
    <t>Rok N</t>
  </si>
  <si>
    <r>
      <t xml:space="preserve">wskaźnik rentowności sprzedaży brutto </t>
    </r>
    <r>
      <rPr>
        <sz val="10"/>
        <color theme="1"/>
        <rFont val="Times New Roman"/>
        <family val="1"/>
        <charset val="238"/>
      </rPr>
      <t>(dla operacji)</t>
    </r>
  </si>
  <si>
    <t>9.3 Zaktualizowana wartość netto</t>
  </si>
  <si>
    <t>9.4 Wskaźnik rentowności sprzedaży</t>
  </si>
  <si>
    <t>9.2 Rachunek zysków i strat</t>
  </si>
  <si>
    <t>9.1 Prognoza poziomu cen i wielkości sprzedaży</t>
  </si>
  <si>
    <t>IX. Projekcja finansowa dla operacji</t>
  </si>
  <si>
    <t>Należy uzasadnić prognozę cen (przedstawić założenia przyjęte na potrzeby opracowania powyższych prognoz ceny sprzedaży własnych produktów / usług / towarów) i wielkości sprzedaży. Jeśli w okresie trwałości operacji mogą wystąpić jakiekolwiek zmiany cen, należy podać wartość uśrednioną, w poniższym opisie zaznaczając, jak w skali roku zmieniała się będzie dana wartość. Należy podać uzasadnienie odnoszące się do sytuacji rynkowej, jakości, zmian w kosztach, marży produktu itp.</t>
  </si>
  <si>
    <t xml:space="preserve">VII. Zakres rzeczowo-finansowy operacji </t>
  </si>
  <si>
    <t>7.1. Zestawienie przewidywanych wydatków niezbędnych do realizacji operacji</t>
  </si>
  <si>
    <t xml:space="preserve">Wyszczególnienie (rodzaj wydatku)
</t>
  </si>
  <si>
    <t xml:space="preserve">Uzasadnienie </t>
  </si>
  <si>
    <t xml:space="preserve">Parametry techniczne lub jakościowe
towarów lub usług 
</t>
  </si>
  <si>
    <t>Ilość / liczba</t>
  </si>
  <si>
    <t xml:space="preserve">Cena
jednostkowa
w PLN
</t>
  </si>
  <si>
    <t xml:space="preserve">Wartość
w PLN
</t>
  </si>
  <si>
    <t>1.</t>
  </si>
  <si>
    <t>wybierz z listy</t>
  </si>
  <si>
    <t>2.</t>
  </si>
  <si>
    <t>3.</t>
  </si>
  <si>
    <t>4.</t>
  </si>
  <si>
    <t>5.</t>
  </si>
  <si>
    <t>wydatki ogółem: w tym:</t>
  </si>
  <si>
    <t>wydatki stanowiące podstawę do wyliczenia kwoty pomocy</t>
  </si>
  <si>
    <t xml:space="preserve">pozostałe wydatki </t>
  </si>
  <si>
    <t>NPV 1. inwestycje dotyczące projektu</t>
  </si>
  <si>
    <t>wnioskowana kwota pomocy</t>
  </si>
  <si>
    <t>wartość początkowa śr. Trwałych</t>
  </si>
  <si>
    <t>Należy opisać przyjęte założenia dotyczące planowanej wielkości kosztów. Należy wskazać kryteria, na podstawie których dokonano wyboru maszyn, urządzeń, sprzętu. 
Uzasadnić konieczność dokonania zakupu towarów i usług o podanych parametrach technicznych i jakościowych wraz z uzasadnieniem cen zakupu.</t>
  </si>
  <si>
    <t>Ki wkład rzeczowy</t>
  </si>
  <si>
    <t>Ki pieniężne</t>
  </si>
  <si>
    <t xml:space="preserve">A.      PRZYCHODY </t>
  </si>
  <si>
    <t>1.     Przychody ze sprzedaży produktów / usług / towarów</t>
  </si>
  <si>
    <t>2.      Inne przychody (jakie?)</t>
  </si>
  <si>
    <t xml:space="preserve">B.      KOSZTY </t>
  </si>
  <si>
    <t>1.     zużycie materiałów i energii</t>
  </si>
  <si>
    <t>2.     usługi obce (w tym m.in. czynsze, naprawy, konserwacje maszyn i budynków)</t>
  </si>
  <si>
    <t>3.     podatki i opłaty</t>
  </si>
  <si>
    <t>4.     wynagrodzenia i pochodne</t>
  </si>
  <si>
    <t>5.     koszty finansowe</t>
  </si>
  <si>
    <t>6.     zakup towarów</t>
  </si>
  <si>
    <t>7.     ubezpieczenia majątkowe</t>
  </si>
  <si>
    <t>8.     pozostałe koszty</t>
  </si>
  <si>
    <t>C.      Dochód (strata) brutto A - B</t>
  </si>
  <si>
    <t>D.      Podatek dochodowy</t>
  </si>
  <si>
    <t>E.      Zysk netto: C – D</t>
  </si>
  <si>
    <t>8.2 amortyzacja (pozostała)</t>
  </si>
  <si>
    <t>Tabela pomocnicza nr 1
należy wybrac odpowiednio dla każdej pozycji</t>
  </si>
  <si>
    <t>rodzaj kosztu</t>
  </si>
  <si>
    <t>Kp pieniężne i wkład rzeczowy</t>
  </si>
  <si>
    <t xml:space="preserve">8.1 pozostałe koszty – amortyzacja </t>
  </si>
  <si>
    <t>Łącznie suma wierszy:</t>
  </si>
  <si>
    <t>(cena jednostk. sprzedaży) x (wielk. sprzedaży)</t>
  </si>
  <si>
    <t>Suma A+B+C</t>
  </si>
  <si>
    <t>Tabela pomocnicza nr 2 - amortyzacja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</si>
</sst>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164" formatCode="0.0000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6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3">
    <xf numFmtId="0" fontId="0" fillId="0" borderId="0" xfId="0"/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10" fontId="6" fillId="0" borderId="0" xfId="0" applyNumberFormat="1" applyFont="1"/>
    <xf numFmtId="0" fontId="2" fillId="7" borderId="1" xfId="0" applyFont="1" applyFill="1" applyBorder="1" applyAlignment="1">
      <alignment vertical="center" wrapText="1"/>
    </xf>
    <xf numFmtId="0" fontId="2" fillId="9" borderId="1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vertical="center"/>
    </xf>
    <xf numFmtId="0" fontId="2" fillId="8" borderId="1" xfId="0" applyFont="1" applyFill="1" applyBorder="1" applyAlignment="1">
      <alignment horizontal="center" vertical="center"/>
    </xf>
    <xf numFmtId="164" fontId="2" fillId="7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9" fontId="3" fillId="0" borderId="1" xfId="1" applyFont="1" applyBorder="1" applyAlignment="1">
      <alignment horizontal="right" vertical="center"/>
    </xf>
    <xf numFmtId="0" fontId="2" fillId="0" borderId="1" xfId="0" applyFont="1" applyBorder="1" applyAlignment="1" applyProtection="1">
      <alignment horizontal="justify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justify" vertical="center" wrapText="1"/>
    </xf>
    <xf numFmtId="0" fontId="4" fillId="0" borderId="1" xfId="0" applyFont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justify" vertical="center" wrapText="1"/>
    </xf>
    <xf numFmtId="0" fontId="5" fillId="2" borderId="1" xfId="0" applyFont="1" applyFill="1" applyBorder="1" applyAlignment="1" applyProtection="1">
      <alignment horizontal="left" vertical="center" wrapText="1" indent="2"/>
    </xf>
    <xf numFmtId="0" fontId="2" fillId="2" borderId="1" xfId="0" applyFont="1" applyFill="1" applyBorder="1" applyAlignment="1" applyProtection="1">
      <alignment horizontal="left" vertical="center" wrapText="1" indent="2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 applyProtection="1">
      <alignment horizontal="justify" vertical="center" wrapText="1"/>
    </xf>
    <xf numFmtId="0" fontId="2" fillId="3" borderId="1" xfId="0" applyFont="1" applyFill="1" applyBorder="1" applyAlignment="1" applyProtection="1">
      <alignment horizontal="justify" vertical="center" wrapText="1"/>
    </xf>
    <xf numFmtId="0" fontId="5" fillId="2" borderId="1" xfId="0" applyFont="1" applyFill="1" applyBorder="1" applyAlignment="1" applyProtection="1">
      <alignment horizontal="justify" vertical="center" wrapText="1"/>
    </xf>
    <xf numFmtId="0" fontId="2" fillId="0" borderId="0" xfId="0" applyFont="1"/>
    <xf numFmtId="0" fontId="2" fillId="11" borderId="0" xfId="0" applyFont="1" applyFill="1" applyBorder="1" applyProtection="1">
      <protection locked="0"/>
    </xf>
    <xf numFmtId="0" fontId="2" fillId="11" borderId="0" xfId="0" applyFont="1" applyFill="1" applyBorder="1" applyProtection="1"/>
    <xf numFmtId="0" fontId="5" fillId="0" borderId="0" xfId="0" applyFont="1"/>
    <xf numFmtId="0" fontId="2" fillId="0" borderId="0" xfId="0" applyFont="1" applyBorder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Border="1"/>
    <xf numFmtId="0" fontId="2" fillId="0" borderId="0" xfId="0" applyFont="1" applyProtection="1"/>
    <xf numFmtId="0" fontId="2" fillId="0" borderId="1" xfId="0" applyFont="1" applyBorder="1" applyProtection="1"/>
    <xf numFmtId="0" fontId="2" fillId="0" borderId="1" xfId="0" applyFont="1" applyBorder="1" applyAlignment="1" applyProtection="1">
      <alignment vertical="center" wrapText="1"/>
      <protection locked="0"/>
    </xf>
    <xf numFmtId="0" fontId="2" fillId="8" borderId="1" xfId="0" applyFont="1" applyFill="1" applyBorder="1" applyAlignment="1">
      <alignment horizontal="center" vertical="center" wrapText="1"/>
    </xf>
    <xf numFmtId="0" fontId="2" fillId="0" borderId="0" xfId="0" applyFont="1" applyAlignment="1" applyProtection="1"/>
    <xf numFmtId="0" fontId="7" fillId="0" borderId="0" xfId="0" applyFont="1"/>
    <xf numFmtId="0" fontId="2" fillId="5" borderId="1" xfId="0" applyFont="1" applyFill="1" applyBorder="1" applyAlignment="1" applyProtection="1">
      <alignment horizontal="left" vertical="center" wrapText="1" indent="2"/>
    </xf>
    <xf numFmtId="0" fontId="2" fillId="0" borderId="1" xfId="0" applyFont="1" applyBorder="1" applyAlignment="1" applyProtection="1">
      <alignment horizontal="left" vertical="center" wrapText="1" indent="2"/>
    </xf>
    <xf numFmtId="0" fontId="0" fillId="0" borderId="0" xfId="0" applyProtection="1"/>
    <xf numFmtId="0" fontId="2" fillId="0" borderId="1" xfId="0" applyFont="1" applyFill="1" applyBorder="1" applyProtection="1"/>
    <xf numFmtId="0" fontId="2" fillId="5" borderId="1" xfId="0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justify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9" fontId="2" fillId="10" borderId="1" xfId="0" applyNumberFormat="1" applyFont="1" applyFill="1" applyBorder="1" applyAlignment="1" applyProtection="1">
      <alignment vertical="top" wrapText="1"/>
      <protection locked="0"/>
    </xf>
    <xf numFmtId="0" fontId="3" fillId="5" borderId="0" xfId="0" applyFont="1" applyFill="1" applyBorder="1" applyAlignment="1" applyProtection="1">
      <alignment horizontal="center" vertical="center" wrapText="1"/>
    </xf>
    <xf numFmtId="0" fontId="3" fillId="5" borderId="15" xfId="0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 applyProtection="1">
      <alignment vertical="center" wrapText="1"/>
      <protection locked="0"/>
    </xf>
    <xf numFmtId="0" fontId="3" fillId="12" borderId="1" xfId="0" applyFont="1" applyFill="1" applyBorder="1" applyAlignment="1" applyProtection="1">
      <alignment vertical="center" wrapText="1"/>
    </xf>
    <xf numFmtId="0" fontId="4" fillId="12" borderId="1" xfId="0" applyFont="1" applyFill="1" applyBorder="1" applyAlignment="1" applyProtection="1">
      <alignment vertical="center" wrapText="1"/>
    </xf>
    <xf numFmtId="0" fontId="3" fillId="0" borderId="1" xfId="0" applyFont="1" applyBorder="1" applyAlignment="1" applyProtection="1">
      <alignment vertical="center" wrapText="1"/>
    </xf>
    <xf numFmtId="0" fontId="4" fillId="4" borderId="1" xfId="0" applyFont="1" applyFill="1" applyBorder="1" applyAlignment="1">
      <alignment horizontal="right" vertical="center" wrapText="1"/>
    </xf>
    <xf numFmtId="0" fontId="5" fillId="4" borderId="13" xfId="0" applyFont="1" applyFill="1" applyBorder="1" applyAlignment="1">
      <alignment horizontal="left" vertical="center" wrapText="1"/>
    </xf>
    <xf numFmtId="0" fontId="5" fillId="4" borderId="14" xfId="0" applyFont="1" applyFill="1" applyBorder="1" applyAlignment="1">
      <alignment horizontal="left" vertical="center" wrapText="1"/>
    </xf>
    <xf numFmtId="0" fontId="5" fillId="4" borderId="15" xfId="0" applyFont="1" applyFill="1" applyBorder="1" applyAlignment="1">
      <alignment horizontal="left" vertical="center" wrapText="1"/>
    </xf>
    <xf numFmtId="0" fontId="4" fillId="4" borderId="13" xfId="0" applyFont="1" applyFill="1" applyBorder="1" applyAlignment="1" applyProtection="1">
      <alignment horizontal="left" vertical="center" wrapText="1"/>
      <protection locked="0"/>
    </xf>
    <xf numFmtId="0" fontId="4" fillId="4" borderId="14" xfId="0" applyFont="1" applyFill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/>
    <xf numFmtId="0" fontId="2" fillId="0" borderId="0" xfId="0" applyFont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0" fontId="2" fillId="4" borderId="1" xfId="0" applyFont="1" applyFill="1" applyBorder="1" applyAlignment="1">
      <alignment wrapText="1"/>
    </xf>
    <xf numFmtId="0" fontId="2" fillId="4" borderId="1" xfId="0" applyFont="1" applyFill="1" applyBorder="1" applyAlignment="1"/>
    <xf numFmtId="0" fontId="2" fillId="0" borderId="1" xfId="0" applyFont="1" applyBorder="1" applyAlignment="1" applyProtection="1">
      <alignment horizontal="left" vertical="center"/>
      <protection locked="0"/>
    </xf>
    <xf numFmtId="0" fontId="3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/>
    <xf numFmtId="0" fontId="2" fillId="4" borderId="2" xfId="0" applyFont="1" applyFill="1" applyBorder="1" applyAlignment="1"/>
    <xf numFmtId="0" fontId="2" fillId="0" borderId="5" xfId="0" applyFont="1" applyBorder="1" applyAlignment="1"/>
    <xf numFmtId="0" fontId="2" fillId="4" borderId="1" xfId="0" applyFont="1" applyFill="1" applyBorder="1" applyAlignment="1">
      <alignment vertical="center" wrapText="1"/>
    </xf>
    <xf numFmtId="0" fontId="2" fillId="0" borderId="8" xfId="0" applyFont="1" applyBorder="1" applyAlignment="1" applyProtection="1">
      <alignment horizontal="left" vertical="top" wrapText="1"/>
      <protection locked="0"/>
    </xf>
    <xf numFmtId="0" fontId="2" fillId="0" borderId="9" xfId="0" applyFont="1" applyBorder="1" applyAlignment="1" applyProtection="1">
      <alignment horizontal="left" vertical="top" wrapText="1"/>
      <protection locked="0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2" fillId="4" borderId="7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 applyProtection="1">
      <alignment horizontal="left" vertical="center" wrapText="1"/>
    </xf>
    <xf numFmtId="0" fontId="3" fillId="4" borderId="15" xfId="0" applyFont="1" applyFill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justify" vertical="top" wrapText="1"/>
      <protection locked="0"/>
    </xf>
    <xf numFmtId="0" fontId="5" fillId="2" borderId="1" xfId="0" applyFont="1" applyFill="1" applyBorder="1" applyAlignment="1" applyProtection="1">
      <alignment horizontal="justify" vertical="center" wrapText="1"/>
    </xf>
    <xf numFmtId="0" fontId="2" fillId="2" borderId="1" xfId="0" applyFont="1" applyFill="1" applyBorder="1" applyAlignment="1" applyProtection="1">
      <alignment horizontal="justify" vertical="center" wrapText="1"/>
    </xf>
    <xf numFmtId="0" fontId="2" fillId="0" borderId="1" xfId="0" applyFont="1" applyBorder="1" applyAlignment="1" applyProtection="1">
      <alignment horizontal="center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8" fontId="2" fillId="8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6">
    <dxf>
      <font>
        <color theme="2" tint="-0.24994659260841701"/>
      </font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2" tint="-0.24994659260841701"/>
      </font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2" tint="-0.24994659260841701"/>
      </font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O38"/>
  <sheetViews>
    <sheetView tabSelected="1" view="pageBreakPreview" zoomScaleNormal="100" zoomScaleSheetLayoutView="100" workbookViewId="0">
      <selection sqref="A1:D1"/>
    </sheetView>
  </sheetViews>
  <sheetFormatPr defaultRowHeight="15" x14ac:dyDescent="0.25"/>
  <cols>
    <col min="1" max="1" width="3.28515625" customWidth="1"/>
    <col min="2" max="2" width="35.28515625" customWidth="1"/>
    <col min="3" max="3" width="20.5703125" customWidth="1"/>
    <col min="4" max="4" width="24" customWidth="1"/>
    <col min="5" max="5" width="13.42578125" customWidth="1"/>
    <col min="6" max="6" width="13.28515625" customWidth="1"/>
    <col min="7" max="7" width="18.28515625" customWidth="1"/>
    <col min="8" max="8" width="23.85546875" style="41" customWidth="1"/>
    <col min="9" max="9" width="4.85546875" customWidth="1"/>
    <col min="10" max="10" width="2.7109375" customWidth="1"/>
    <col min="11" max="11" width="16.140625" customWidth="1"/>
    <col min="12" max="12" width="24.85546875" customWidth="1"/>
    <col min="13" max="13" width="7.5703125" customWidth="1"/>
    <col min="14" max="14" width="7.28515625" customWidth="1"/>
  </cols>
  <sheetData>
    <row r="1" spans="1:8" x14ac:dyDescent="0.25">
      <c r="A1" s="64" t="s">
        <v>42</v>
      </c>
      <c r="B1" s="64"/>
      <c r="C1" s="64"/>
      <c r="D1" s="64"/>
      <c r="E1" s="29"/>
      <c r="F1" s="29"/>
      <c r="G1" s="29"/>
      <c r="H1" s="29"/>
    </row>
    <row r="2" spans="1:8" ht="40.5" customHeight="1" x14ac:dyDescent="0.25">
      <c r="A2" s="65" t="s">
        <v>43</v>
      </c>
      <c r="B2" s="65"/>
      <c r="C2" s="65"/>
      <c r="D2" s="65"/>
      <c r="E2" s="29"/>
      <c r="F2" s="29"/>
      <c r="G2" s="29"/>
      <c r="H2" s="48" t="s">
        <v>81</v>
      </c>
    </row>
    <row r="3" spans="1:8" ht="51.75" customHeight="1" x14ac:dyDescent="0.25">
      <c r="A3" s="66" t="s">
        <v>44</v>
      </c>
      <c r="B3" s="66"/>
      <c r="C3" s="49" t="s">
        <v>45</v>
      </c>
      <c r="D3" s="53" t="s">
        <v>46</v>
      </c>
      <c r="E3" s="49" t="s">
        <v>47</v>
      </c>
      <c r="F3" s="49" t="s">
        <v>48</v>
      </c>
      <c r="G3" s="53" t="s">
        <v>49</v>
      </c>
      <c r="H3" s="52" t="s">
        <v>82</v>
      </c>
    </row>
    <row r="4" spans="1:8" x14ac:dyDescent="0.25">
      <c r="A4" s="59" t="s">
        <v>57</v>
      </c>
      <c r="B4" s="60"/>
      <c r="C4" s="60"/>
      <c r="D4" s="60"/>
      <c r="E4" s="60"/>
      <c r="F4" s="60"/>
      <c r="G4" s="61"/>
      <c r="H4" s="51"/>
    </row>
    <row r="5" spans="1:8" s="15" customFormat="1" x14ac:dyDescent="0.25">
      <c r="A5" s="12" t="s">
        <v>50</v>
      </c>
      <c r="B5" s="12"/>
      <c r="C5" s="16"/>
      <c r="D5" s="16"/>
      <c r="E5" s="16"/>
      <c r="F5" s="16"/>
      <c r="G5" s="16">
        <f>E5*F5</f>
        <v>0</v>
      </c>
      <c r="H5" s="30" t="s">
        <v>51</v>
      </c>
    </row>
    <row r="6" spans="1:8" s="15" customFormat="1" x14ac:dyDescent="0.25">
      <c r="A6" s="12" t="s">
        <v>52</v>
      </c>
      <c r="B6" s="12"/>
      <c r="C6" s="16"/>
      <c r="D6" s="16"/>
      <c r="E6" s="16"/>
      <c r="F6" s="16"/>
      <c r="G6" s="16">
        <f t="shared" ref="G6:G7" si="0">E6*F6</f>
        <v>0</v>
      </c>
      <c r="H6" s="30" t="s">
        <v>51</v>
      </c>
    </row>
    <row r="7" spans="1:8" s="15" customFormat="1" x14ac:dyDescent="0.25">
      <c r="A7" s="12" t="s">
        <v>53</v>
      </c>
      <c r="B7" s="12"/>
      <c r="C7" s="16"/>
      <c r="D7" s="16"/>
      <c r="E7" s="16"/>
      <c r="F7" s="16"/>
      <c r="G7" s="16">
        <f t="shared" si="0"/>
        <v>0</v>
      </c>
      <c r="H7" s="30" t="s">
        <v>51</v>
      </c>
    </row>
    <row r="8" spans="1:8" s="15" customFormat="1" x14ac:dyDescent="0.25">
      <c r="A8" s="12" t="s">
        <v>54</v>
      </c>
      <c r="B8" s="12"/>
      <c r="C8" s="16"/>
      <c r="D8" s="16"/>
      <c r="E8" s="16"/>
      <c r="F8" s="16"/>
      <c r="G8" s="16">
        <f>E8*F8</f>
        <v>0</v>
      </c>
      <c r="H8" s="30" t="s">
        <v>51</v>
      </c>
    </row>
    <row r="9" spans="1:8" s="15" customFormat="1" x14ac:dyDescent="0.25">
      <c r="A9" s="12" t="s">
        <v>55</v>
      </c>
      <c r="B9" s="12"/>
      <c r="C9" s="16"/>
      <c r="D9" s="16"/>
      <c r="E9" s="16"/>
      <c r="F9" s="16"/>
      <c r="G9" s="16">
        <f t="shared" ref="G9" si="1">E9*F9</f>
        <v>0</v>
      </c>
      <c r="H9" s="30" t="s">
        <v>51</v>
      </c>
    </row>
    <row r="10" spans="1:8" s="15" customFormat="1" x14ac:dyDescent="0.25">
      <c r="A10" s="62" t="s">
        <v>58</v>
      </c>
      <c r="B10" s="63"/>
      <c r="C10" s="63"/>
      <c r="D10" s="63"/>
      <c r="E10" s="63"/>
      <c r="F10" s="63"/>
      <c r="G10" s="54"/>
      <c r="H10" s="30"/>
    </row>
    <row r="11" spans="1:8" s="15" customFormat="1" x14ac:dyDescent="0.25">
      <c r="A11" s="12" t="s">
        <v>50</v>
      </c>
      <c r="B11" s="12"/>
      <c r="C11" s="16"/>
      <c r="D11" s="16"/>
      <c r="E11" s="16"/>
      <c r="F11" s="16"/>
      <c r="G11" s="16">
        <f t="shared" ref="G11:G15" si="2">E11*F11</f>
        <v>0</v>
      </c>
      <c r="H11" s="30" t="s">
        <v>51</v>
      </c>
    </row>
    <row r="12" spans="1:8" s="15" customFormat="1" x14ac:dyDescent="0.25">
      <c r="A12" s="12" t="s">
        <v>52</v>
      </c>
      <c r="B12" s="12"/>
      <c r="C12" s="16"/>
      <c r="D12" s="16"/>
      <c r="E12" s="16"/>
      <c r="F12" s="16"/>
      <c r="G12" s="16">
        <f t="shared" si="2"/>
        <v>0</v>
      </c>
      <c r="H12" s="30" t="s">
        <v>51</v>
      </c>
    </row>
    <row r="13" spans="1:8" s="15" customFormat="1" x14ac:dyDescent="0.25">
      <c r="A13" s="12" t="s">
        <v>53</v>
      </c>
      <c r="B13" s="12"/>
      <c r="C13" s="16"/>
      <c r="D13" s="16"/>
      <c r="E13" s="16"/>
      <c r="F13" s="16"/>
      <c r="G13" s="16">
        <f t="shared" si="2"/>
        <v>0</v>
      </c>
      <c r="H13" s="30" t="s">
        <v>51</v>
      </c>
    </row>
    <row r="14" spans="1:8" s="15" customFormat="1" x14ac:dyDescent="0.25">
      <c r="A14" s="12" t="s">
        <v>54</v>
      </c>
      <c r="B14" s="12"/>
      <c r="C14" s="16"/>
      <c r="D14" s="16"/>
      <c r="E14" s="16"/>
      <c r="F14" s="16"/>
      <c r="G14" s="16">
        <f t="shared" ref="G14" si="3">E14*F14</f>
        <v>0</v>
      </c>
      <c r="H14" s="30" t="s">
        <v>51</v>
      </c>
    </row>
    <row r="15" spans="1:8" s="15" customFormat="1" x14ac:dyDescent="0.25">
      <c r="A15" s="12" t="s">
        <v>55</v>
      </c>
      <c r="B15" s="12"/>
      <c r="C15" s="16"/>
      <c r="D15" s="16"/>
      <c r="E15" s="16"/>
      <c r="F15" s="16"/>
      <c r="G15" s="16">
        <f t="shared" si="2"/>
        <v>0</v>
      </c>
      <c r="H15" s="30" t="s">
        <v>51</v>
      </c>
    </row>
    <row r="16" spans="1:8" x14ac:dyDescent="0.25">
      <c r="A16" s="58" t="s">
        <v>56</v>
      </c>
      <c r="B16" s="58"/>
      <c r="C16" s="58"/>
      <c r="D16" s="58"/>
      <c r="E16" s="58"/>
      <c r="F16" s="58"/>
      <c r="G16" s="18">
        <f>SUM(G5:G9,G11:G15)</f>
        <v>0</v>
      </c>
      <c r="H16" s="31"/>
    </row>
    <row r="17" spans="1:15" x14ac:dyDescent="0.25">
      <c r="A17" s="58" t="s">
        <v>57</v>
      </c>
      <c r="B17" s="58"/>
      <c r="C17" s="58"/>
      <c r="D17" s="58"/>
      <c r="E17" s="58"/>
      <c r="F17" s="58"/>
      <c r="G17" s="18">
        <f>SUM(G5:G9)</f>
        <v>0</v>
      </c>
      <c r="H17" s="31"/>
    </row>
    <row r="18" spans="1:15" x14ac:dyDescent="0.25">
      <c r="A18" s="58" t="s">
        <v>58</v>
      </c>
      <c r="B18" s="58"/>
      <c r="C18" s="58"/>
      <c r="D18" s="58"/>
      <c r="E18" s="58"/>
      <c r="F18" s="58"/>
      <c r="G18" s="18">
        <f>SUM(G11:G15)</f>
        <v>0</v>
      </c>
      <c r="H18" s="31"/>
      <c r="J18" s="29"/>
      <c r="K18" s="29"/>
      <c r="L18" s="29"/>
      <c r="M18" s="29"/>
      <c r="N18" s="29"/>
      <c r="O18" s="29"/>
    </row>
    <row r="19" spans="1:15" ht="15" customHeight="1" x14ac:dyDescent="0.25">
      <c r="A19" s="58" t="s">
        <v>60</v>
      </c>
      <c r="B19" s="58"/>
      <c r="C19" s="58"/>
      <c r="D19" s="58"/>
      <c r="E19" s="58"/>
      <c r="F19" s="58"/>
      <c r="G19" s="17">
        <v>0</v>
      </c>
      <c r="H19" s="31"/>
      <c r="J19" s="29"/>
      <c r="K19" s="36"/>
      <c r="L19" s="36" t="s">
        <v>51</v>
      </c>
      <c r="M19" s="36"/>
      <c r="N19" s="36"/>
      <c r="O19" s="29"/>
    </row>
    <row r="20" spans="1:15" x14ac:dyDescent="0.25">
      <c r="A20" s="67"/>
      <c r="B20" s="67"/>
      <c r="C20" s="67"/>
      <c r="D20" s="67"/>
      <c r="E20" s="67"/>
      <c r="F20" s="67"/>
      <c r="G20" s="67"/>
      <c r="H20" s="31"/>
      <c r="J20" s="29"/>
      <c r="K20" s="36"/>
      <c r="L20" s="36" t="s">
        <v>64</v>
      </c>
      <c r="M20" s="36"/>
      <c r="N20" s="36">
        <f>SUMIFS(G5:G15,H5:H15,"Ki pieniężne")</f>
        <v>0</v>
      </c>
      <c r="O20" s="29"/>
    </row>
    <row r="21" spans="1:15" ht="27.75" customHeight="1" x14ac:dyDescent="0.25">
      <c r="A21" s="68" t="s">
        <v>62</v>
      </c>
      <c r="B21" s="69"/>
      <c r="C21" s="69"/>
      <c r="D21" s="69"/>
      <c r="E21" s="69"/>
      <c r="F21" s="69"/>
      <c r="G21" s="69"/>
      <c r="H21" s="31"/>
      <c r="J21" s="29"/>
      <c r="K21" s="36"/>
      <c r="L21" s="36" t="s">
        <v>63</v>
      </c>
      <c r="M21" s="36"/>
      <c r="N21" s="36">
        <f ca="1">SUMIFS($G$5:OFFSET(suma1,-1,0),$H$5:OFFSET(suma1,-1,1),$L21)</f>
        <v>0</v>
      </c>
      <c r="O21" s="29"/>
    </row>
    <row r="22" spans="1:15" x14ac:dyDescent="0.25">
      <c r="A22" s="70"/>
      <c r="B22" s="70"/>
      <c r="C22" s="70"/>
      <c r="D22" s="70"/>
      <c r="E22" s="70"/>
      <c r="F22" s="70"/>
      <c r="G22" s="70"/>
      <c r="H22" s="31"/>
      <c r="J22" s="29"/>
      <c r="K22" s="36"/>
      <c r="L22" s="36" t="s">
        <v>83</v>
      </c>
      <c r="M22" s="36"/>
      <c r="N22" s="36">
        <f ca="1">SUMIFS($G$5:OFFSET(suma1,-1,0),$H$5:OFFSET(suma1,-1,1),$L22)</f>
        <v>0</v>
      </c>
      <c r="O22" s="29"/>
    </row>
    <row r="23" spans="1:15" x14ac:dyDescent="0.25">
      <c r="A23" s="70"/>
      <c r="B23" s="70"/>
      <c r="C23" s="70"/>
      <c r="D23" s="70"/>
      <c r="E23" s="70"/>
      <c r="F23" s="70"/>
      <c r="G23" s="70"/>
      <c r="H23" s="31"/>
      <c r="J23" s="29"/>
      <c r="K23" s="29"/>
      <c r="L23" s="29"/>
      <c r="M23" s="29"/>
      <c r="N23" s="29"/>
      <c r="O23" s="29"/>
    </row>
    <row r="24" spans="1:15" x14ac:dyDescent="0.25">
      <c r="A24" s="70"/>
      <c r="B24" s="70"/>
      <c r="C24" s="70"/>
      <c r="D24" s="70"/>
      <c r="E24" s="70"/>
      <c r="F24" s="70"/>
      <c r="G24" s="70"/>
      <c r="H24" s="31"/>
      <c r="L24" s="29"/>
      <c r="M24" s="29"/>
      <c r="N24" s="29"/>
    </row>
    <row r="25" spans="1:15" x14ac:dyDescent="0.25">
      <c r="A25" s="70"/>
      <c r="B25" s="70"/>
      <c r="C25" s="70"/>
      <c r="D25" s="70"/>
      <c r="E25" s="70"/>
      <c r="F25" s="70"/>
      <c r="G25" s="70"/>
      <c r="H25" s="31"/>
      <c r="L25" s="29"/>
      <c r="M25" s="29"/>
      <c r="N25" s="29"/>
    </row>
    <row r="26" spans="1:15" x14ac:dyDescent="0.25">
      <c r="A26" s="70"/>
      <c r="B26" s="70"/>
      <c r="C26" s="70"/>
      <c r="D26" s="70"/>
      <c r="E26" s="70"/>
      <c r="F26" s="70"/>
      <c r="G26" s="70"/>
      <c r="H26" s="31"/>
      <c r="K26" s="44"/>
      <c r="L26" s="36"/>
      <c r="M26" s="36"/>
      <c r="N26" s="36"/>
    </row>
    <row r="27" spans="1:15" x14ac:dyDescent="0.25">
      <c r="A27" s="70"/>
      <c r="B27" s="70"/>
      <c r="C27" s="70"/>
      <c r="D27" s="70"/>
      <c r="E27" s="70"/>
      <c r="F27" s="70"/>
      <c r="G27" s="70"/>
      <c r="H27" s="31"/>
      <c r="K27" s="44"/>
      <c r="L27" s="37" t="s">
        <v>59</v>
      </c>
      <c r="M27" s="37">
        <f>N20</f>
        <v>0</v>
      </c>
      <c r="N27" s="36"/>
    </row>
    <row r="28" spans="1:15" x14ac:dyDescent="0.25">
      <c r="A28" s="70"/>
      <c r="B28" s="70"/>
      <c r="C28" s="70"/>
      <c r="D28" s="70"/>
      <c r="E28" s="70"/>
      <c r="F28" s="70"/>
      <c r="G28" s="70"/>
      <c r="H28" s="31"/>
      <c r="K28" s="44"/>
      <c r="L28" s="45" t="s">
        <v>61</v>
      </c>
      <c r="M28" s="37">
        <f>N20</f>
        <v>0</v>
      </c>
      <c r="N28" s="36"/>
    </row>
    <row r="29" spans="1:15" x14ac:dyDescent="0.25">
      <c r="A29" s="70"/>
      <c r="B29" s="70"/>
      <c r="C29" s="70"/>
      <c r="D29" s="70"/>
      <c r="E29" s="70"/>
      <c r="F29" s="70"/>
      <c r="G29" s="70"/>
      <c r="H29" s="31"/>
      <c r="K29" s="44"/>
      <c r="L29" s="44"/>
      <c r="M29" s="44"/>
      <c r="N29" s="44"/>
    </row>
    <row r="30" spans="1:15" x14ac:dyDescent="0.25">
      <c r="A30" s="70"/>
      <c r="B30" s="70"/>
      <c r="C30" s="70"/>
      <c r="D30" s="70"/>
      <c r="E30" s="70"/>
      <c r="F30" s="70"/>
      <c r="G30" s="70"/>
      <c r="H30" s="31"/>
    </row>
    <row r="31" spans="1:15" x14ac:dyDescent="0.25">
      <c r="A31" s="70"/>
      <c r="B31" s="70"/>
      <c r="C31" s="70"/>
      <c r="D31" s="70"/>
      <c r="E31" s="70"/>
      <c r="F31" s="70"/>
      <c r="G31" s="70"/>
      <c r="H31" s="31" t="str">
        <f t="shared" ref="H31:H37" si="4">IF(G32=suma1,IF(G32&gt;0,"wybierz z listy",""),"")</f>
        <v/>
      </c>
    </row>
    <row r="32" spans="1:15" x14ac:dyDescent="0.25">
      <c r="A32" s="29"/>
      <c r="B32" s="29"/>
      <c r="C32" s="29"/>
      <c r="D32" s="29"/>
      <c r="E32" s="29"/>
      <c r="F32" s="29"/>
      <c r="G32" s="29"/>
      <c r="H32" s="31" t="str">
        <f t="shared" si="4"/>
        <v/>
      </c>
    </row>
    <row r="33" spans="1:8" x14ac:dyDescent="0.25">
      <c r="A33" s="29"/>
      <c r="B33" s="29"/>
      <c r="C33" s="29"/>
      <c r="D33" s="29"/>
      <c r="E33" s="29"/>
      <c r="F33" s="29"/>
      <c r="G33" s="29"/>
      <c r="H33" s="31" t="str">
        <f t="shared" si="4"/>
        <v/>
      </c>
    </row>
    <row r="34" spans="1:8" x14ac:dyDescent="0.25">
      <c r="A34" s="29"/>
      <c r="B34" s="29"/>
      <c r="C34" s="29"/>
      <c r="D34" s="29"/>
      <c r="E34" s="29"/>
      <c r="F34" s="29"/>
      <c r="G34" s="29"/>
      <c r="H34" s="31" t="str">
        <f t="shared" si="4"/>
        <v/>
      </c>
    </row>
    <row r="35" spans="1:8" x14ac:dyDescent="0.25">
      <c r="A35" s="29"/>
      <c r="B35" s="29"/>
      <c r="C35" s="29"/>
      <c r="D35" s="29"/>
      <c r="E35" s="29"/>
      <c r="F35" s="29"/>
      <c r="G35" s="29"/>
      <c r="H35" s="31" t="str">
        <f t="shared" si="4"/>
        <v/>
      </c>
    </row>
    <row r="36" spans="1:8" x14ac:dyDescent="0.25">
      <c r="A36" s="29"/>
      <c r="B36" s="29"/>
      <c r="C36" s="29"/>
      <c r="D36" s="29"/>
      <c r="E36" s="29"/>
      <c r="F36" s="29"/>
      <c r="G36" s="29"/>
      <c r="H36" s="31" t="str">
        <f t="shared" si="4"/>
        <v/>
      </c>
    </row>
    <row r="37" spans="1:8" x14ac:dyDescent="0.25">
      <c r="A37" s="29"/>
      <c r="B37" s="29"/>
      <c r="C37" s="29"/>
      <c r="D37" s="29"/>
      <c r="E37" s="29"/>
      <c r="F37" s="29"/>
      <c r="G37" s="29"/>
      <c r="H37" s="31" t="str">
        <f t="shared" si="4"/>
        <v/>
      </c>
    </row>
    <row r="38" spans="1:8" x14ac:dyDescent="0.25">
      <c r="A38" s="29"/>
      <c r="B38" s="29"/>
      <c r="C38" s="29"/>
      <c r="D38" s="29"/>
      <c r="E38" s="29"/>
      <c r="F38" s="29"/>
      <c r="G38" s="29"/>
    </row>
  </sheetData>
  <sheetProtection sheet="1" objects="1" scenarios="1" insertRows="0" deleteRows="0"/>
  <mergeCells count="12">
    <mergeCell ref="A19:F19"/>
    <mergeCell ref="A20:G20"/>
    <mergeCell ref="A21:G21"/>
    <mergeCell ref="A22:G31"/>
    <mergeCell ref="A18:F18"/>
    <mergeCell ref="A16:F16"/>
    <mergeCell ref="A17:F17"/>
    <mergeCell ref="A4:G4"/>
    <mergeCell ref="A10:F10"/>
    <mergeCell ref="A1:D1"/>
    <mergeCell ref="A2:D2"/>
    <mergeCell ref="A3:B3"/>
  </mergeCells>
  <conditionalFormatting sqref="H5:H8 H10:H13 H15">
    <cfRule type="expression" dxfId="5" priority="31">
      <formula>$G5&gt;0</formula>
    </cfRule>
  </conditionalFormatting>
  <conditionalFormatting sqref="H5:H8 H10:H13 H15">
    <cfRule type="expression" dxfId="4" priority="29">
      <formula>$G5=0</formula>
    </cfRule>
  </conditionalFormatting>
  <conditionalFormatting sqref="H9">
    <cfRule type="expression" dxfId="3" priority="6">
      <formula>$G9&gt;0</formula>
    </cfRule>
  </conditionalFormatting>
  <conditionalFormatting sqref="H9">
    <cfRule type="expression" dxfId="2" priority="5">
      <formula>$G9=0</formula>
    </cfRule>
  </conditionalFormatting>
  <conditionalFormatting sqref="H14">
    <cfRule type="expression" dxfId="1" priority="2">
      <formula>$G14&gt;0</formula>
    </cfRule>
  </conditionalFormatting>
  <conditionalFormatting sqref="H14">
    <cfRule type="expression" dxfId="0" priority="1">
      <formula>$G14=0</formula>
    </cfRule>
  </conditionalFormatting>
  <dataValidations count="1">
    <dataValidation type="list" allowBlank="1" showInputMessage="1" showErrorMessage="1" sqref="H5:H15" xr:uid="{00000000-0002-0000-0000-000000000000}">
      <formula1>$L$19:$L$22</formula1>
    </dataValidation>
  </dataValidations>
  <pageMargins left="0.70866141732283472" right="0.70866141732283472" top="0.74803149606299213" bottom="0.74803149606299213" header="0.31496062992125984" footer="0.31496062992125984"/>
  <pageSetup paperSize="9" scale="91" orientation="landscape" verticalDpi="599" r:id="rId1"/>
  <colBreaks count="1" manualBreakCount="1">
    <brk id="7" max="1048575" man="1"/>
  </colBreaks>
  <ignoredErrors>
    <ignoredError sqref="G5:G7 G11:G13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:J27"/>
  <sheetViews>
    <sheetView showGridLines="0" view="pageBreakPreview" zoomScale="115" zoomScaleNormal="100" zoomScaleSheetLayoutView="115" workbookViewId="0"/>
  </sheetViews>
  <sheetFormatPr defaultRowHeight="12.75" x14ac:dyDescent="0.2"/>
  <cols>
    <col min="1" max="1" width="33.85546875" style="29" customWidth="1"/>
    <col min="2" max="2" width="12.85546875" style="29" customWidth="1"/>
    <col min="3" max="3" width="12.28515625" style="29" customWidth="1"/>
    <col min="4" max="4" width="13" style="29" customWidth="1"/>
    <col min="5" max="5" width="11.28515625" style="29" customWidth="1"/>
    <col min="6" max="6" width="11" style="29" customWidth="1"/>
    <col min="7" max="7" width="11.42578125" style="29" customWidth="1"/>
    <col min="8" max="8" width="13.140625" style="29" customWidth="1"/>
    <col min="9" max="9" width="14.5703125" style="29" customWidth="1"/>
    <col min="10" max="16384" width="9.140625" style="29"/>
  </cols>
  <sheetData>
    <row r="1" spans="1:10" ht="17.25" customHeight="1" x14ac:dyDescent="0.2">
      <c r="A1" s="32" t="s">
        <v>40</v>
      </c>
    </row>
    <row r="2" spans="1:10" ht="16.5" customHeight="1" x14ac:dyDescent="0.2">
      <c r="A2" s="74" t="s">
        <v>39</v>
      </c>
      <c r="B2" s="74"/>
      <c r="C2" s="74"/>
      <c r="D2" s="74"/>
      <c r="E2" s="74"/>
      <c r="F2" s="74"/>
      <c r="G2" s="74"/>
      <c r="H2" s="74"/>
      <c r="I2" s="74"/>
    </row>
    <row r="3" spans="1:10" x14ac:dyDescent="0.2">
      <c r="A3" s="71" t="s">
        <v>8</v>
      </c>
      <c r="B3" s="71" t="s">
        <v>0</v>
      </c>
      <c r="C3" s="87" t="s">
        <v>1</v>
      </c>
      <c r="D3" s="87"/>
      <c r="E3" s="87"/>
      <c r="F3" s="87" t="s">
        <v>2</v>
      </c>
      <c r="G3" s="87"/>
      <c r="H3" s="87" t="s">
        <v>3</v>
      </c>
      <c r="I3" s="87"/>
    </row>
    <row r="4" spans="1:10" x14ac:dyDescent="0.2">
      <c r="A4" s="85"/>
      <c r="B4" s="72"/>
      <c r="C4" s="87"/>
      <c r="D4" s="87"/>
      <c r="E4" s="87"/>
      <c r="F4" s="87"/>
      <c r="G4" s="87"/>
      <c r="H4" s="87"/>
      <c r="I4" s="87"/>
    </row>
    <row r="5" spans="1:10" ht="51" x14ac:dyDescent="0.2">
      <c r="A5" s="86"/>
      <c r="B5" s="73"/>
      <c r="C5" s="49" t="s">
        <v>4</v>
      </c>
      <c r="D5" s="49" t="s">
        <v>5</v>
      </c>
      <c r="E5" s="49" t="s">
        <v>6</v>
      </c>
      <c r="F5" s="49" t="s">
        <v>7</v>
      </c>
      <c r="G5" s="49" t="s">
        <v>6</v>
      </c>
      <c r="H5" s="49" t="s">
        <v>7</v>
      </c>
      <c r="I5" s="49" t="s">
        <v>6</v>
      </c>
    </row>
    <row r="6" spans="1:10" s="34" customFormat="1" x14ac:dyDescent="0.2">
      <c r="A6" s="12"/>
      <c r="B6" s="12"/>
      <c r="C6" s="12"/>
      <c r="D6" s="12"/>
      <c r="E6" s="12"/>
      <c r="F6" s="12"/>
      <c r="G6" s="12"/>
      <c r="H6" s="12"/>
      <c r="I6" s="12"/>
      <c r="J6" s="33"/>
    </row>
    <row r="7" spans="1:10" s="34" customFormat="1" x14ac:dyDescent="0.2">
      <c r="A7" s="12"/>
      <c r="B7" s="12"/>
      <c r="C7" s="12"/>
      <c r="D7" s="12"/>
      <c r="E7" s="12"/>
      <c r="F7" s="12"/>
      <c r="G7" s="12"/>
      <c r="H7" s="12"/>
      <c r="I7" s="12"/>
      <c r="J7" s="33"/>
    </row>
    <row r="8" spans="1:10" s="34" customFormat="1" x14ac:dyDescent="0.2">
      <c r="A8" s="12"/>
      <c r="B8" s="12"/>
      <c r="C8" s="12"/>
      <c r="D8" s="14"/>
      <c r="E8" s="12"/>
      <c r="F8" s="12"/>
      <c r="G8" s="12"/>
      <c r="H8" s="12"/>
      <c r="I8" s="12"/>
      <c r="J8" s="33"/>
    </row>
    <row r="9" spans="1:10" s="34" customFormat="1" x14ac:dyDescent="0.2">
      <c r="A9" s="12"/>
      <c r="B9" s="12"/>
      <c r="C9" s="12"/>
      <c r="D9" s="14"/>
      <c r="E9" s="12"/>
      <c r="F9" s="12"/>
      <c r="G9" s="12"/>
      <c r="H9" s="12"/>
      <c r="I9" s="12"/>
      <c r="J9" s="33"/>
    </row>
    <row r="10" spans="1:10" s="34" customFormat="1" x14ac:dyDescent="0.2">
      <c r="A10" s="12"/>
      <c r="B10" s="12"/>
      <c r="C10" s="12"/>
      <c r="D10" s="14"/>
      <c r="E10" s="12"/>
      <c r="F10" s="12"/>
      <c r="G10" s="12"/>
      <c r="H10" s="12"/>
      <c r="I10" s="12"/>
      <c r="J10" s="33"/>
    </row>
    <row r="11" spans="1:10" s="34" customFormat="1" x14ac:dyDescent="0.2">
      <c r="A11" s="12"/>
      <c r="B11" s="12"/>
      <c r="C11" s="12"/>
      <c r="D11" s="14"/>
      <c r="E11" s="12"/>
      <c r="F11" s="12"/>
      <c r="G11" s="12"/>
      <c r="H11" s="12"/>
      <c r="I11" s="12"/>
      <c r="J11" s="33"/>
    </row>
    <row r="12" spans="1:10" s="34" customFormat="1" x14ac:dyDescent="0.2">
      <c r="A12" s="12"/>
      <c r="B12" s="12"/>
      <c r="C12" s="12"/>
      <c r="D12" s="14"/>
      <c r="E12" s="12"/>
      <c r="F12" s="12"/>
      <c r="G12" s="12"/>
      <c r="H12" s="12"/>
      <c r="I12" s="12"/>
      <c r="J12" s="33"/>
    </row>
    <row r="13" spans="1:10" s="34" customFormat="1" x14ac:dyDescent="0.2">
      <c r="A13" s="88" t="s">
        <v>85</v>
      </c>
      <c r="B13" s="89"/>
      <c r="C13" s="55"/>
      <c r="D13" s="56"/>
      <c r="E13" s="57">
        <f>SUM(E6:E12)</f>
        <v>0</v>
      </c>
      <c r="F13" s="56"/>
      <c r="G13" s="57">
        <f>SUM(G6:G12)</f>
        <v>0</v>
      </c>
      <c r="H13" s="56"/>
      <c r="I13" s="57">
        <f>SUM(I6:I12)</f>
        <v>0</v>
      </c>
      <c r="J13" s="33"/>
    </row>
    <row r="14" spans="1:10" s="34" customFormat="1" x14ac:dyDescent="0.2">
      <c r="A14" s="88" t="s">
        <v>86</v>
      </c>
      <c r="B14" s="89"/>
      <c r="C14" s="90" t="str">
        <f ca="1">TEXT('NPV + wsk_rent'!C5,0) &amp;" = A"</f>
        <v>0 = A</v>
      </c>
      <c r="D14" s="91"/>
      <c r="E14" s="92"/>
      <c r="F14" s="90" t="str">
        <f ca="1">TEXT('NPV + wsk_rent'!D5,0) &amp;" = B"</f>
        <v>0 = B</v>
      </c>
      <c r="G14" s="92"/>
      <c r="H14" s="90" t="str">
        <f ca="1">TEXT('NPV + wsk_rent'!E5,0) &amp;" = C"</f>
        <v>0 = C</v>
      </c>
      <c r="I14" s="92"/>
      <c r="J14" s="33"/>
    </row>
    <row r="15" spans="1:10" s="34" customFormat="1" x14ac:dyDescent="0.2">
      <c r="A15" s="88" t="s">
        <v>87</v>
      </c>
      <c r="B15" s="89"/>
      <c r="C15" s="90">
        <f ca="1">SUM('NPV + wsk_rent'!C5:E5)</f>
        <v>0</v>
      </c>
      <c r="D15" s="91"/>
      <c r="E15" s="91"/>
      <c r="F15" s="91"/>
      <c r="G15" s="91"/>
      <c r="H15" s="91"/>
      <c r="I15" s="92"/>
      <c r="J15" s="33"/>
    </row>
    <row r="16" spans="1:10" x14ac:dyDescent="0.2">
      <c r="J16" s="35"/>
    </row>
    <row r="17" spans="1:9" ht="51.75" customHeight="1" x14ac:dyDescent="0.2">
      <c r="A17" s="75" t="s">
        <v>41</v>
      </c>
      <c r="B17" s="75"/>
      <c r="C17" s="75"/>
      <c r="D17" s="75"/>
      <c r="E17" s="75"/>
      <c r="F17" s="75"/>
      <c r="G17" s="75"/>
      <c r="H17" s="75"/>
      <c r="I17" s="75"/>
    </row>
    <row r="18" spans="1:9" x14ac:dyDescent="0.2">
      <c r="A18" s="76"/>
      <c r="B18" s="77"/>
      <c r="C18" s="77"/>
      <c r="D18" s="77"/>
      <c r="E18" s="77"/>
      <c r="F18" s="77"/>
      <c r="G18" s="77"/>
      <c r="H18" s="77"/>
      <c r="I18" s="78"/>
    </row>
    <row r="19" spans="1:9" ht="25.5" customHeight="1" x14ac:dyDescent="0.2">
      <c r="A19" s="79"/>
      <c r="B19" s="80"/>
      <c r="C19" s="80"/>
      <c r="D19" s="80"/>
      <c r="E19" s="80"/>
      <c r="F19" s="80"/>
      <c r="G19" s="80"/>
      <c r="H19" s="80"/>
      <c r="I19" s="81"/>
    </row>
    <row r="20" spans="1:9" x14ac:dyDescent="0.2">
      <c r="A20" s="79"/>
      <c r="B20" s="80"/>
      <c r="C20" s="80"/>
      <c r="D20" s="80"/>
      <c r="E20" s="80"/>
      <c r="F20" s="80"/>
      <c r="G20" s="80"/>
      <c r="H20" s="80"/>
      <c r="I20" s="81"/>
    </row>
    <row r="21" spans="1:9" x14ac:dyDescent="0.2">
      <c r="A21" s="79"/>
      <c r="B21" s="80"/>
      <c r="C21" s="80"/>
      <c r="D21" s="80"/>
      <c r="E21" s="80"/>
      <c r="F21" s="80"/>
      <c r="G21" s="80"/>
      <c r="H21" s="80"/>
      <c r="I21" s="81"/>
    </row>
    <row r="22" spans="1:9" x14ac:dyDescent="0.2">
      <c r="A22" s="79"/>
      <c r="B22" s="80"/>
      <c r="C22" s="80"/>
      <c r="D22" s="80"/>
      <c r="E22" s="80"/>
      <c r="F22" s="80"/>
      <c r="G22" s="80"/>
      <c r="H22" s="80"/>
      <c r="I22" s="81"/>
    </row>
    <row r="23" spans="1:9" x14ac:dyDescent="0.2">
      <c r="A23" s="79"/>
      <c r="B23" s="80"/>
      <c r="C23" s="80"/>
      <c r="D23" s="80"/>
      <c r="E23" s="80"/>
      <c r="F23" s="80"/>
      <c r="G23" s="80"/>
      <c r="H23" s="80"/>
      <c r="I23" s="81"/>
    </row>
    <row r="24" spans="1:9" x14ac:dyDescent="0.2">
      <c r="A24" s="79"/>
      <c r="B24" s="80"/>
      <c r="C24" s="80"/>
      <c r="D24" s="80"/>
      <c r="E24" s="80"/>
      <c r="F24" s="80"/>
      <c r="G24" s="80"/>
      <c r="H24" s="80"/>
      <c r="I24" s="81"/>
    </row>
    <row r="25" spans="1:9" x14ac:dyDescent="0.2">
      <c r="A25" s="79"/>
      <c r="B25" s="80"/>
      <c r="C25" s="80"/>
      <c r="D25" s="80"/>
      <c r="E25" s="80"/>
      <c r="F25" s="80"/>
      <c r="G25" s="80"/>
      <c r="H25" s="80"/>
      <c r="I25" s="81"/>
    </row>
    <row r="26" spans="1:9" x14ac:dyDescent="0.2">
      <c r="A26" s="79"/>
      <c r="B26" s="80"/>
      <c r="C26" s="80"/>
      <c r="D26" s="80"/>
      <c r="E26" s="80"/>
      <c r="F26" s="80"/>
      <c r="G26" s="80"/>
      <c r="H26" s="80"/>
      <c r="I26" s="81"/>
    </row>
    <row r="27" spans="1:9" x14ac:dyDescent="0.2">
      <c r="A27" s="82"/>
      <c r="B27" s="83"/>
      <c r="C27" s="83"/>
      <c r="D27" s="83"/>
      <c r="E27" s="83"/>
      <c r="F27" s="83"/>
      <c r="G27" s="83"/>
      <c r="H27" s="83"/>
      <c r="I27" s="84"/>
    </row>
  </sheetData>
  <sheetProtection insertRows="0" deleteRows="0"/>
  <mergeCells count="15">
    <mergeCell ref="B3:B5"/>
    <mergeCell ref="A2:I2"/>
    <mergeCell ref="A17:I17"/>
    <mergeCell ref="A18:I27"/>
    <mergeCell ref="A3:A5"/>
    <mergeCell ref="C3:E4"/>
    <mergeCell ref="F3:G4"/>
    <mergeCell ref="H3:I4"/>
    <mergeCell ref="A13:B13"/>
    <mergeCell ref="A14:B14"/>
    <mergeCell ref="A15:B15"/>
    <mergeCell ref="C14:E14"/>
    <mergeCell ref="F14:G14"/>
    <mergeCell ref="H14:I14"/>
    <mergeCell ref="C15:I15"/>
  </mergeCells>
  <pageMargins left="0.70866141732283472" right="0.70866141732283472" top="0.74803149606299213" bottom="0.74803149606299213" header="0.31496062992125984" footer="0.31496062992125984"/>
  <pageSetup paperSize="9" scale="94" orientation="landscape" verticalDpi="599" r:id="rId1"/>
  <ignoredErrors>
    <ignoredError sqref="E13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1:K47"/>
  <sheetViews>
    <sheetView showGridLines="0" view="pageBreakPreview" zoomScale="115" zoomScaleNormal="100" zoomScaleSheetLayoutView="115" workbookViewId="0"/>
  </sheetViews>
  <sheetFormatPr defaultRowHeight="12.75" x14ac:dyDescent="0.2"/>
  <cols>
    <col min="1" max="1" width="46.85546875" style="34" customWidth="1"/>
    <col min="2" max="5" width="9.140625" style="34"/>
    <col min="6" max="6" width="1.5703125" style="34" customWidth="1"/>
    <col min="7" max="7" width="31" style="34" bestFit="1" customWidth="1"/>
    <col min="8" max="16384" width="9.140625" style="34"/>
  </cols>
  <sheetData>
    <row r="1" spans="1:5" ht="16.5" customHeight="1" x14ac:dyDescent="0.2">
      <c r="A1" s="36" t="s">
        <v>38</v>
      </c>
    </row>
    <row r="2" spans="1:5" ht="34.5" customHeight="1" x14ac:dyDescent="0.2">
      <c r="A2" s="94" t="s">
        <v>9</v>
      </c>
      <c r="B2" s="94"/>
      <c r="C2" s="94"/>
      <c r="D2" s="94"/>
      <c r="E2" s="94"/>
    </row>
    <row r="3" spans="1:5" x14ac:dyDescent="0.2">
      <c r="A3" s="22" t="s">
        <v>10</v>
      </c>
      <c r="B3" s="25" t="s">
        <v>11</v>
      </c>
      <c r="C3" s="25" t="s">
        <v>12</v>
      </c>
      <c r="D3" s="25" t="s">
        <v>13</v>
      </c>
      <c r="E3" s="25" t="s">
        <v>3</v>
      </c>
    </row>
    <row r="4" spans="1:5" x14ac:dyDescent="0.2">
      <c r="A4" s="23" t="s">
        <v>65</v>
      </c>
      <c r="B4" s="26"/>
      <c r="C4" s="26"/>
      <c r="D4" s="26"/>
      <c r="E4" s="26"/>
    </row>
    <row r="5" spans="1:5" ht="25.5" x14ac:dyDescent="0.2">
      <c r="A5" s="24" t="s">
        <v>66</v>
      </c>
      <c r="B5" s="11">
        <v>0</v>
      </c>
      <c r="C5" s="27">
        <f ca="1">SUMPRODUCT(Przychody!C6:OFFSET(uzasadnienie,-4,2),Przychody!E6:OFFSET(uzasadnienie,-4,4))</f>
        <v>0</v>
      </c>
      <c r="D5" s="27">
        <f ca="1">SUMPRODUCT(Przychody!F6:OFFSET(uzasadnienie,-4,5),Przychody!G6:OFFSET(uzasadnienie,-4,6))</f>
        <v>0</v>
      </c>
      <c r="E5" s="27">
        <f ca="1">SUMPRODUCT(Przychody!H6:OFFSET(uzasadnienie,-4,7),Przychody!I6:OFFSET(uzasadnienie,-4,8))</f>
        <v>0</v>
      </c>
    </row>
    <row r="6" spans="1:5" x14ac:dyDescent="0.2">
      <c r="A6" s="22" t="s">
        <v>67</v>
      </c>
      <c r="B6" s="26"/>
      <c r="C6" s="26"/>
      <c r="D6" s="26"/>
      <c r="E6" s="26"/>
    </row>
    <row r="7" spans="1:5" x14ac:dyDescent="0.2">
      <c r="A7" s="12"/>
      <c r="B7" s="11"/>
      <c r="C7" s="11"/>
      <c r="D7" s="11"/>
      <c r="E7" s="11"/>
    </row>
    <row r="8" spans="1:5" x14ac:dyDescent="0.2">
      <c r="A8" s="12"/>
      <c r="B8" s="11"/>
      <c r="C8" s="11"/>
      <c r="D8" s="11"/>
      <c r="E8" s="11"/>
    </row>
    <row r="9" spans="1:5" x14ac:dyDescent="0.2">
      <c r="A9" s="28" t="s">
        <v>14</v>
      </c>
      <c r="B9" s="27">
        <f>B5+B7+B8</f>
        <v>0</v>
      </c>
      <c r="C9" s="27">
        <f t="shared" ref="C9:E9" ca="1" si="0">C5+C7+C8</f>
        <v>0</v>
      </c>
      <c r="D9" s="27">
        <f t="shared" ca="1" si="0"/>
        <v>0</v>
      </c>
      <c r="E9" s="27">
        <f t="shared" ca="1" si="0"/>
        <v>0</v>
      </c>
    </row>
    <row r="10" spans="1:5" x14ac:dyDescent="0.2">
      <c r="A10" s="28" t="s">
        <v>68</v>
      </c>
      <c r="B10" s="26"/>
      <c r="C10" s="26"/>
      <c r="D10" s="26"/>
      <c r="E10" s="26"/>
    </row>
    <row r="11" spans="1:5" x14ac:dyDescent="0.2">
      <c r="A11" s="24" t="s">
        <v>69</v>
      </c>
      <c r="B11" s="11"/>
      <c r="C11" s="11"/>
      <c r="D11" s="11"/>
      <c r="E11" s="11"/>
    </row>
    <row r="12" spans="1:5" ht="25.5" x14ac:dyDescent="0.2">
      <c r="A12" s="24" t="s">
        <v>70</v>
      </c>
      <c r="B12" s="11"/>
      <c r="C12" s="11"/>
      <c r="D12" s="11"/>
      <c r="E12" s="11"/>
    </row>
    <row r="13" spans="1:5" x14ac:dyDescent="0.2">
      <c r="A13" s="24" t="s">
        <v>71</v>
      </c>
      <c r="B13" s="11"/>
      <c r="C13" s="11"/>
      <c r="D13" s="11"/>
      <c r="E13" s="11"/>
    </row>
    <row r="14" spans="1:5" x14ac:dyDescent="0.2">
      <c r="A14" s="24" t="s">
        <v>72</v>
      </c>
      <c r="B14" s="11"/>
      <c r="C14" s="11"/>
      <c r="D14" s="11"/>
      <c r="E14" s="11"/>
    </row>
    <row r="15" spans="1:5" x14ac:dyDescent="0.2">
      <c r="A15" s="24" t="s">
        <v>73</v>
      </c>
      <c r="B15" s="11"/>
      <c r="C15" s="11"/>
      <c r="D15" s="11"/>
      <c r="E15" s="11"/>
    </row>
    <row r="16" spans="1:5" x14ac:dyDescent="0.2">
      <c r="A16" s="24" t="s">
        <v>74</v>
      </c>
      <c r="B16" s="11"/>
      <c r="C16" s="11"/>
      <c r="D16" s="11"/>
      <c r="E16" s="11"/>
    </row>
    <row r="17" spans="1:11" x14ac:dyDescent="0.2">
      <c r="A17" s="24" t="s">
        <v>75</v>
      </c>
      <c r="B17" s="11"/>
      <c r="C17" s="11"/>
      <c r="D17" s="11"/>
      <c r="E17" s="11"/>
      <c r="G17" s="96" t="s">
        <v>88</v>
      </c>
      <c r="H17" s="96"/>
      <c r="I17" s="96"/>
      <c r="J17" s="96"/>
      <c r="K17" s="96"/>
    </row>
    <row r="18" spans="1:11" x14ac:dyDescent="0.2">
      <c r="A18" s="24" t="s">
        <v>76</v>
      </c>
      <c r="B18" s="26"/>
      <c r="C18" s="26"/>
      <c r="D18" s="26"/>
      <c r="E18" s="26"/>
      <c r="G18" s="37"/>
      <c r="H18" s="25" t="s">
        <v>11</v>
      </c>
      <c r="I18" s="25" t="s">
        <v>12</v>
      </c>
      <c r="J18" s="25" t="s">
        <v>13</v>
      </c>
      <c r="K18" s="25" t="s">
        <v>3</v>
      </c>
    </row>
    <row r="19" spans="1:11" x14ac:dyDescent="0.2">
      <c r="A19" s="42" t="str">
        <f>IF(AND(B19="",C19="",D19="",E19=""),"",G19)</f>
        <v/>
      </c>
      <c r="B19" s="13" t="str">
        <f>IF(H19=0,"",H19)</f>
        <v/>
      </c>
      <c r="C19" s="13" t="str">
        <f t="shared" ref="C19:E20" si="1">IF(I19=0,"",I19)</f>
        <v/>
      </c>
      <c r="D19" s="13" t="str">
        <f t="shared" si="1"/>
        <v/>
      </c>
      <c r="E19" s="13" t="str">
        <f t="shared" si="1"/>
        <v/>
      </c>
      <c r="G19" s="37" t="s">
        <v>84</v>
      </c>
      <c r="H19" s="46">
        <v>0</v>
      </c>
      <c r="I19" s="46">
        <v>0</v>
      </c>
      <c r="J19" s="46">
        <v>0</v>
      </c>
      <c r="K19" s="46">
        <v>0</v>
      </c>
    </row>
    <row r="20" spans="1:11" x14ac:dyDescent="0.2">
      <c r="A20" s="43" t="str">
        <f>IF(AND(B20="",C20="",D20="",E20=""),"",G20)</f>
        <v/>
      </c>
      <c r="B20" s="13" t="str">
        <f>IF(H20=0,"",H20)</f>
        <v/>
      </c>
      <c r="C20" s="13" t="str">
        <f t="shared" si="1"/>
        <v/>
      </c>
      <c r="D20" s="13" t="str">
        <f t="shared" si="1"/>
        <v/>
      </c>
      <c r="E20" s="13" t="str">
        <f t="shared" si="1"/>
        <v/>
      </c>
      <c r="G20" s="37" t="s">
        <v>80</v>
      </c>
      <c r="H20" s="46">
        <v>0</v>
      </c>
      <c r="I20" s="46">
        <v>0</v>
      </c>
      <c r="J20" s="46">
        <v>0</v>
      </c>
      <c r="K20" s="46">
        <v>0</v>
      </c>
    </row>
    <row r="21" spans="1:11" x14ac:dyDescent="0.2">
      <c r="A21" s="38"/>
      <c r="B21" s="11"/>
      <c r="C21" s="47"/>
      <c r="D21" s="47"/>
      <c r="E21" s="47"/>
      <c r="F21" s="40"/>
    </row>
    <row r="22" spans="1:11" x14ac:dyDescent="0.2">
      <c r="A22" s="38"/>
      <c r="B22" s="11"/>
      <c r="C22" s="11"/>
      <c r="D22" s="11"/>
      <c r="E22" s="11"/>
    </row>
    <row r="23" spans="1:11" x14ac:dyDescent="0.2">
      <c r="A23" s="38"/>
      <c r="B23" s="11"/>
      <c r="C23" s="11"/>
      <c r="D23" s="11"/>
      <c r="E23" s="11"/>
    </row>
    <row r="24" spans="1:11" x14ac:dyDescent="0.2">
      <c r="A24" s="38"/>
      <c r="B24" s="38"/>
      <c r="C24" s="38"/>
      <c r="D24" s="38"/>
      <c r="E24" s="38"/>
    </row>
    <row r="25" spans="1:11" x14ac:dyDescent="0.2">
      <c r="A25" s="12"/>
      <c r="B25" s="11"/>
      <c r="C25" s="11"/>
      <c r="D25" s="11"/>
      <c r="E25" s="11"/>
    </row>
    <row r="26" spans="1:11" x14ac:dyDescent="0.2">
      <c r="A26" s="12"/>
      <c r="B26" s="11"/>
      <c r="C26" s="11"/>
      <c r="D26" s="11"/>
      <c r="E26" s="11"/>
    </row>
    <row r="27" spans="1:11" x14ac:dyDescent="0.2">
      <c r="A27" s="12"/>
      <c r="B27" s="11"/>
      <c r="C27" s="11"/>
      <c r="D27" s="11"/>
      <c r="E27" s="11"/>
    </row>
    <row r="28" spans="1:11" x14ac:dyDescent="0.2">
      <c r="A28" s="28" t="s">
        <v>15</v>
      </c>
      <c r="B28" s="27">
        <f>SUM(B11:B17)+SUM(B19:B27)</f>
        <v>0</v>
      </c>
      <c r="C28" s="27">
        <f>SUM(C11:C17)+SUM(C19:C27)</f>
        <v>0</v>
      </c>
      <c r="D28" s="27">
        <f t="shared" ref="D28:E28" si="2">SUM(D11:D17)+SUM(D19:D27)</f>
        <v>0</v>
      </c>
      <c r="E28" s="27">
        <f t="shared" si="2"/>
        <v>0</v>
      </c>
    </row>
    <row r="29" spans="1:11" x14ac:dyDescent="0.2">
      <c r="A29" s="28" t="s">
        <v>77</v>
      </c>
      <c r="B29" s="27">
        <f>B9-B28</f>
        <v>0</v>
      </c>
      <c r="C29" s="27">
        <f t="shared" ref="C29:E29" ca="1" si="3">C9-C28</f>
        <v>0</v>
      </c>
      <c r="D29" s="27">
        <f t="shared" ca="1" si="3"/>
        <v>0</v>
      </c>
      <c r="E29" s="27">
        <f t="shared" ca="1" si="3"/>
        <v>0</v>
      </c>
    </row>
    <row r="30" spans="1:11" x14ac:dyDescent="0.2">
      <c r="A30" s="28" t="s">
        <v>78</v>
      </c>
      <c r="B30" s="11"/>
      <c r="C30" s="11"/>
      <c r="D30" s="11"/>
      <c r="E30" s="11"/>
    </row>
    <row r="31" spans="1:11" x14ac:dyDescent="0.2">
      <c r="A31" s="28" t="s">
        <v>79</v>
      </c>
      <c r="B31" s="27">
        <f>B29-B30</f>
        <v>0</v>
      </c>
      <c r="C31" s="27">
        <f t="shared" ref="C31:E31" ca="1" si="4">C29-C30</f>
        <v>0</v>
      </c>
      <c r="D31" s="27">
        <f t="shared" ca="1" si="4"/>
        <v>0</v>
      </c>
      <c r="E31" s="27">
        <f t="shared" ca="1" si="4"/>
        <v>0</v>
      </c>
    </row>
    <row r="32" spans="1:11" x14ac:dyDescent="0.2">
      <c r="A32" s="95" t="s">
        <v>16</v>
      </c>
      <c r="B32" s="95"/>
      <c r="C32" s="95"/>
      <c r="D32" s="95"/>
      <c r="E32" s="95"/>
    </row>
    <row r="33" spans="1:5" x14ac:dyDescent="0.2">
      <c r="A33" s="93"/>
      <c r="B33" s="93"/>
      <c r="C33" s="93"/>
      <c r="D33" s="93"/>
      <c r="E33" s="93"/>
    </row>
    <row r="34" spans="1:5" x14ac:dyDescent="0.2">
      <c r="A34" s="93"/>
      <c r="B34" s="93"/>
      <c r="C34" s="93"/>
      <c r="D34" s="93"/>
      <c r="E34" s="93"/>
    </row>
    <row r="35" spans="1:5" x14ac:dyDescent="0.2">
      <c r="A35" s="93"/>
      <c r="B35" s="93"/>
      <c r="C35" s="93"/>
      <c r="D35" s="93"/>
      <c r="E35" s="93"/>
    </row>
    <row r="36" spans="1:5" x14ac:dyDescent="0.2">
      <c r="A36" s="93"/>
      <c r="B36" s="93"/>
      <c r="C36" s="93"/>
      <c r="D36" s="93"/>
      <c r="E36" s="93"/>
    </row>
    <row r="37" spans="1:5" x14ac:dyDescent="0.2">
      <c r="A37" s="93"/>
      <c r="B37" s="93"/>
      <c r="C37" s="93"/>
      <c r="D37" s="93"/>
      <c r="E37" s="93"/>
    </row>
    <row r="38" spans="1:5" x14ac:dyDescent="0.2">
      <c r="A38" s="93"/>
      <c r="B38" s="93"/>
      <c r="C38" s="93"/>
      <c r="D38" s="93"/>
      <c r="E38" s="93"/>
    </row>
    <row r="39" spans="1:5" x14ac:dyDescent="0.2">
      <c r="A39" s="93"/>
      <c r="B39" s="93"/>
      <c r="C39" s="93"/>
      <c r="D39" s="93"/>
      <c r="E39" s="93"/>
    </row>
    <row r="40" spans="1:5" x14ac:dyDescent="0.2">
      <c r="A40" s="93"/>
      <c r="B40" s="93"/>
      <c r="C40" s="93"/>
      <c r="D40" s="93"/>
      <c r="E40" s="93"/>
    </row>
    <row r="41" spans="1:5" x14ac:dyDescent="0.2">
      <c r="A41" s="93"/>
      <c r="B41" s="93"/>
      <c r="C41" s="93"/>
      <c r="D41" s="93"/>
      <c r="E41" s="93"/>
    </row>
    <row r="42" spans="1:5" x14ac:dyDescent="0.2">
      <c r="A42" s="93"/>
      <c r="B42" s="93"/>
      <c r="C42" s="93"/>
      <c r="D42" s="93"/>
      <c r="E42" s="93"/>
    </row>
    <row r="43" spans="1:5" x14ac:dyDescent="0.2">
      <c r="A43" s="93"/>
      <c r="B43" s="93"/>
      <c r="C43" s="93"/>
      <c r="D43" s="93"/>
      <c r="E43" s="93"/>
    </row>
    <row r="44" spans="1:5" x14ac:dyDescent="0.2">
      <c r="A44" s="93"/>
      <c r="B44" s="93"/>
      <c r="C44" s="93"/>
      <c r="D44" s="93"/>
      <c r="E44" s="93"/>
    </row>
    <row r="45" spans="1:5" x14ac:dyDescent="0.2">
      <c r="A45" s="93"/>
      <c r="B45" s="93"/>
      <c r="C45" s="93"/>
      <c r="D45" s="93"/>
      <c r="E45" s="93"/>
    </row>
    <row r="46" spans="1:5" x14ac:dyDescent="0.2">
      <c r="A46" s="93"/>
      <c r="B46" s="93"/>
      <c r="C46" s="93"/>
      <c r="D46" s="93"/>
      <c r="E46" s="93"/>
    </row>
    <row r="47" spans="1:5" ht="8.25" customHeight="1" x14ac:dyDescent="0.2"/>
  </sheetData>
  <sheetProtection sheet="1" objects="1" scenarios="1"/>
  <mergeCells count="4">
    <mergeCell ref="A33:E46"/>
    <mergeCell ref="A2:E2"/>
    <mergeCell ref="A32:E32"/>
    <mergeCell ref="G17:K17"/>
  </mergeCells>
  <dataValidations count="3">
    <dataValidation allowBlank="1" showInputMessage="1" showErrorMessage="1" prompt="Pole &quot;Rok n&quot; należy wypełnić manualnie" sqref="B5" xr:uid="{00000000-0002-0000-0200-000000000000}"/>
    <dataValidation allowBlank="1" showInputMessage="1" showErrorMessage="1" prompt="Wiersz wypełniany automatycznie na podstawie Tabeli pomocniczej nr. 2_x000a__x000a_" sqref="A19" xr:uid="{00000000-0002-0000-0200-000001000000}"/>
    <dataValidation allowBlank="1" showInputMessage="1" showErrorMessage="1" prompt="Wiersz wypełniany automatycznie na podstawie Tabeli pomocniczej nr. 3_x000a__x000a_" sqref="B19:E20" xr:uid="{00000000-0002-0000-0200-000002000000}"/>
  </dataValidations>
  <pageMargins left="0.70866141732283472" right="0.70866141732283472" top="0.74803149606299213" bottom="0.74803149606299213" header="0.31496062992125984" footer="0.31496062992125984"/>
  <pageSetup paperSize="9" scale="95" orientation="portrait" verticalDpi="599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F20"/>
  <sheetViews>
    <sheetView showGridLines="0" view="pageBreakPreview" zoomScaleNormal="100" zoomScaleSheetLayoutView="100" workbookViewId="0"/>
  </sheetViews>
  <sheetFormatPr defaultRowHeight="15" x14ac:dyDescent="0.25"/>
  <cols>
    <col min="1" max="1" width="29" customWidth="1"/>
    <col min="2" max="2" width="14.28515625" customWidth="1"/>
    <col min="3" max="3" width="13.7109375" customWidth="1"/>
    <col min="4" max="4" width="11.7109375" customWidth="1"/>
    <col min="5" max="5" width="11.5703125" customWidth="1"/>
    <col min="6" max="6" width="4.140625" customWidth="1"/>
  </cols>
  <sheetData>
    <row r="1" spans="1:6" ht="16.5" customHeight="1" x14ac:dyDescent="0.25">
      <c r="A1" s="29" t="s">
        <v>36</v>
      </c>
      <c r="B1" s="29"/>
      <c r="C1" s="29"/>
      <c r="D1" s="29"/>
      <c r="E1" s="29"/>
    </row>
    <row r="2" spans="1:6" x14ac:dyDescent="0.25">
      <c r="A2" s="97" t="s">
        <v>17</v>
      </c>
      <c r="B2" s="19" t="s">
        <v>18</v>
      </c>
      <c r="C2" s="97" t="s">
        <v>20</v>
      </c>
      <c r="D2" s="97" t="s">
        <v>21</v>
      </c>
      <c r="E2" s="97" t="s">
        <v>22</v>
      </c>
    </row>
    <row r="3" spans="1:6" ht="33.75" customHeight="1" x14ac:dyDescent="0.25">
      <c r="A3" s="97"/>
      <c r="B3" s="19" t="s">
        <v>19</v>
      </c>
      <c r="C3" s="97"/>
      <c r="D3" s="97"/>
      <c r="E3" s="97"/>
    </row>
    <row r="4" spans="1:6" x14ac:dyDescent="0.25">
      <c r="A4" s="4" t="s">
        <v>23</v>
      </c>
      <c r="B4" s="20">
        <f>Zakres!M27</f>
        <v>0</v>
      </c>
      <c r="C4" s="20"/>
      <c r="D4" s="20"/>
      <c r="E4" s="20"/>
    </row>
    <row r="5" spans="1:6" ht="34.5" customHeight="1" x14ac:dyDescent="0.25">
      <c r="A5" s="4" t="s">
        <v>24</v>
      </c>
      <c r="B5" s="20">
        <f>RZS!B5</f>
        <v>0</v>
      </c>
      <c r="C5" s="20">
        <f ca="1">SUMPRODUCT(Przychody!C6:OFFSET(uzasadnienie,-4,2),Przychody!E6:OFFSET(uzasadnienie,-4,4))</f>
        <v>0</v>
      </c>
      <c r="D5" s="20">
        <f ca="1">SUMPRODUCT(Przychody!F6:OFFSET(uzasadnienie,-4,5),Przychody!G6:OFFSET(uzasadnienie,-4,6))</f>
        <v>0</v>
      </c>
      <c r="E5" s="20">
        <f ca="1">SUMPRODUCT(Przychody!H6:OFFSET(uzasadnienie,-4,7),Przychody!I6:OFFSET(uzasadnienie,-4,8))</f>
        <v>0</v>
      </c>
    </row>
    <row r="6" spans="1:6" ht="31.5" customHeight="1" x14ac:dyDescent="0.25">
      <c r="A6" s="4" t="s">
        <v>25</v>
      </c>
      <c r="B6" s="20">
        <f>RZS!B28</f>
        <v>0</v>
      </c>
      <c r="C6" s="20">
        <f>RZS!C28</f>
        <v>0</v>
      </c>
      <c r="D6" s="20">
        <f>RZS!D28</f>
        <v>0</v>
      </c>
      <c r="E6" s="20">
        <f>RZS!E28</f>
        <v>0</v>
      </c>
    </row>
    <row r="7" spans="1:6" x14ac:dyDescent="0.25">
      <c r="A7" s="4" t="s">
        <v>26</v>
      </c>
      <c r="B7" s="20">
        <f>B5-B6</f>
        <v>0</v>
      </c>
      <c r="C7" s="21">
        <f t="shared" ref="C7:E7" ca="1" si="0">C5-C6</f>
        <v>0</v>
      </c>
      <c r="D7" s="21">
        <f t="shared" ca="1" si="0"/>
        <v>0</v>
      </c>
      <c r="E7" s="21">
        <f t="shared" ca="1" si="0"/>
        <v>0</v>
      </c>
    </row>
    <row r="8" spans="1:6" ht="22.5" customHeight="1" x14ac:dyDescent="0.25">
      <c r="A8" s="5" t="s">
        <v>27</v>
      </c>
      <c r="B8" s="98">
        <f>RZS!B30</f>
        <v>0</v>
      </c>
      <c r="C8" s="98">
        <f>RZS!C30</f>
        <v>0</v>
      </c>
      <c r="D8" s="98">
        <f>RZS!D30</f>
        <v>0</v>
      </c>
      <c r="E8" s="98">
        <f>RZS!E30</f>
        <v>0</v>
      </c>
    </row>
    <row r="9" spans="1:6" ht="17.25" customHeight="1" x14ac:dyDescent="0.25">
      <c r="A9" s="50"/>
      <c r="B9" s="98"/>
      <c r="C9" s="98"/>
      <c r="D9" s="98"/>
      <c r="E9" s="98"/>
    </row>
    <row r="10" spans="1:6" x14ac:dyDescent="0.25">
      <c r="A10" s="5" t="s">
        <v>28</v>
      </c>
      <c r="B10" s="20">
        <f>B7-B8</f>
        <v>0</v>
      </c>
      <c r="C10" s="39">
        <f t="shared" ref="C10:E10" ca="1" si="1">C7-C8</f>
        <v>0</v>
      </c>
      <c r="D10" s="39">
        <f t="shared" ca="1" si="1"/>
        <v>0</v>
      </c>
      <c r="E10" s="39">
        <f t="shared" ca="1" si="1"/>
        <v>0</v>
      </c>
    </row>
    <row r="11" spans="1:6" x14ac:dyDescent="0.25">
      <c r="A11" s="5" t="s">
        <v>29</v>
      </c>
      <c r="B11" s="6"/>
      <c r="C11" s="6"/>
      <c r="D11" s="6"/>
      <c r="E11" s="7">
        <f>Zakres!M28-SUM(RZS!H19:K19)</f>
        <v>0</v>
      </c>
    </row>
    <row r="12" spans="1:6" x14ac:dyDescent="0.25">
      <c r="A12" s="5" t="s">
        <v>30</v>
      </c>
      <c r="B12" s="20">
        <f>IF(RZS!B19="",0,RZS!B19)+IF(RZS!B20="",0,RZS!B20)</f>
        <v>0</v>
      </c>
      <c r="C12" s="21">
        <f>IF(RZS!C19="",0,RZS!C19)+IF(RZS!C20="",0,RZS!C20)</f>
        <v>0</v>
      </c>
      <c r="D12" s="21">
        <f>IF(RZS!D19="",0,RZS!D19)+IF(RZS!D20="",0,RZS!D20)</f>
        <v>0</v>
      </c>
      <c r="E12" s="39">
        <f>IF(RZS!E19="",0,RZS!E19)+IF(RZS!E20="",0,RZS!E20)</f>
        <v>0</v>
      </c>
    </row>
    <row r="13" spans="1:6" x14ac:dyDescent="0.25">
      <c r="A13" s="5" t="s">
        <v>31</v>
      </c>
      <c r="B13" s="20">
        <f t="shared" ref="B13:D13" si="2">(-B4)+B10+B12</f>
        <v>0</v>
      </c>
      <c r="C13" s="20">
        <f t="shared" ca="1" si="2"/>
        <v>0</v>
      </c>
      <c r="D13" s="20">
        <f t="shared" ca="1" si="2"/>
        <v>0</v>
      </c>
      <c r="E13" s="20">
        <f ca="1">(-E4)+E10+E12+E11</f>
        <v>0</v>
      </c>
    </row>
    <row r="14" spans="1:6" ht="25.5" x14ac:dyDescent="0.25">
      <c r="A14" s="5" t="s">
        <v>32</v>
      </c>
      <c r="B14" s="19">
        <f>1/(1+$F14)^0</f>
        <v>1</v>
      </c>
      <c r="C14" s="8">
        <f>ROUND(1/(1+$F14)^1,4)</f>
        <v>0.97250000000000003</v>
      </c>
      <c r="D14" s="8">
        <f>ROUND(1/(1+$F14)^2,4)</f>
        <v>0.94569999999999999</v>
      </c>
      <c r="E14" s="8">
        <f>ROUND(1/(1+$F14)^3,4)</f>
        <v>0.91969999999999996</v>
      </c>
      <c r="F14" s="3">
        <v>2.8299999999999999E-2</v>
      </c>
    </row>
    <row r="15" spans="1:6" x14ac:dyDescent="0.25">
      <c r="A15" s="9" t="s">
        <v>33</v>
      </c>
      <c r="B15" s="99">
        <f ca="1">SUMPRODUCT(B13:E13,B14:E14)</f>
        <v>0</v>
      </c>
      <c r="C15" s="99"/>
      <c r="D15" s="100"/>
      <c r="E15" s="100"/>
    </row>
    <row r="16" spans="1:6" x14ac:dyDescent="0.25">
      <c r="A16" s="29"/>
      <c r="B16" s="29"/>
      <c r="C16" s="29"/>
      <c r="D16" s="29"/>
      <c r="E16" s="29"/>
    </row>
    <row r="17" spans="1:6" x14ac:dyDescent="0.25">
      <c r="A17" s="29" t="s">
        <v>37</v>
      </c>
      <c r="B17" s="29"/>
      <c r="C17" s="29"/>
      <c r="D17" s="29"/>
      <c r="E17" s="29"/>
    </row>
    <row r="18" spans="1:6" x14ac:dyDescent="0.25">
      <c r="A18" s="101"/>
      <c r="B18" s="102" t="s">
        <v>34</v>
      </c>
      <c r="C18" s="102" t="s">
        <v>20</v>
      </c>
      <c r="D18" s="102" t="s">
        <v>21</v>
      </c>
      <c r="E18" s="102" t="s">
        <v>22</v>
      </c>
      <c r="F18" s="2"/>
    </row>
    <row r="19" spans="1:6" x14ac:dyDescent="0.25">
      <c r="A19" s="101"/>
      <c r="B19" s="102"/>
      <c r="C19" s="102"/>
      <c r="D19" s="102"/>
      <c r="E19" s="102"/>
      <c r="F19" s="2"/>
    </row>
    <row r="20" spans="1:6" ht="25.5" x14ac:dyDescent="0.25">
      <c r="A20" s="1" t="s">
        <v>35</v>
      </c>
      <c r="B20" s="10" t="str">
        <f>IF(RZS!B5=0,"",RZS!B29/RZS!B5*100%)</f>
        <v/>
      </c>
      <c r="C20" s="10" t="str">
        <f ca="1">IF(RZS!C5=0,"",RZS!C29/RZS!C5*100%)</f>
        <v/>
      </c>
      <c r="D20" s="10" t="str">
        <f ca="1">IF(RZS!D5=0,"",RZS!D29/RZS!D5*100%)</f>
        <v/>
      </c>
      <c r="E20" s="10" t="str">
        <f ca="1">IF(RZS!E5=0,"",RZS!E29/RZS!E5*100%)</f>
        <v/>
      </c>
      <c r="F20" s="2"/>
    </row>
  </sheetData>
  <sheetProtection sheet="1" objects="1" scenarios="1"/>
  <mergeCells count="15">
    <mergeCell ref="B15:C15"/>
    <mergeCell ref="D15:E15"/>
    <mergeCell ref="A18:A19"/>
    <mergeCell ref="B18:B19"/>
    <mergeCell ref="C18:C19"/>
    <mergeCell ref="D18:D19"/>
    <mergeCell ref="E18:E19"/>
    <mergeCell ref="A2:A3"/>
    <mergeCell ref="C2:C3"/>
    <mergeCell ref="D2:D3"/>
    <mergeCell ref="E2:E3"/>
    <mergeCell ref="B8:B9"/>
    <mergeCell ref="C8:C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95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7</vt:i4>
      </vt:variant>
    </vt:vector>
  </HeadingPairs>
  <TitlesOfParts>
    <vt:vector size="11" baseType="lpstr">
      <vt:lpstr>Zakres</vt:lpstr>
      <vt:lpstr>Przychody</vt:lpstr>
      <vt:lpstr>RZS</vt:lpstr>
      <vt:lpstr>NPV + wsk_rent</vt:lpstr>
      <vt:lpstr>'NPV + wsk_rent'!Obszar_wydruku</vt:lpstr>
      <vt:lpstr>Przychody!Obszar_wydruku</vt:lpstr>
      <vt:lpstr>RZS!Obszar_wydruku</vt:lpstr>
      <vt:lpstr>Zakres!Obszar_wydruku</vt:lpstr>
      <vt:lpstr>PrzN1</vt:lpstr>
      <vt:lpstr>suma1</vt:lpstr>
      <vt:lpstr>uzasadnienie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Agnieszka</cp:lastModifiedBy>
  <cp:lastPrinted>2017-02-06T11:32:23Z</cp:lastPrinted>
  <dcterms:created xsi:type="dcterms:W3CDTF">2017-01-11T14:22:24Z</dcterms:created>
  <dcterms:modified xsi:type="dcterms:W3CDTF">2020-10-19T08:45:20Z</dcterms:modified>
</cp:coreProperties>
</file>